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Raw Data" sheetId="1" r:id="rId1"/>
    <sheet name="Full Information" sheetId="2" r:id="rId2"/>
    <sheet name="Limited Information -- Case 1" sheetId="3" r:id="rId3"/>
    <sheet name="Limited Information -- Case 2" sheetId="4" r:id="rId4"/>
    <sheet name="Limited Information -- Case 3" sheetId="5" r:id="rId5"/>
    <sheet name="Limited Information -- Case 4" sheetId="6" r:id="rId6"/>
  </sheets>
  <definedNames>
    <definedName name="solver_adj" localSheetId="1" hidden="1">'Full Information'!$B$9:$B$10</definedName>
    <definedName name="solver_adj" localSheetId="2" hidden="1">'Limited Information -- Case 1'!$B$9:$B$10</definedName>
    <definedName name="solver_adj" localSheetId="3" hidden="1">'Limited Information -- Case 2'!$B$9:$B$10</definedName>
    <definedName name="solver_adj" localSheetId="4" hidden="1">'Limited Information -- Case 3'!$B$9:$B$10</definedName>
    <definedName name="solver_adj" localSheetId="5" hidden="1">'Limited Information -- Case 4'!$B$9:$B$10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lhs1" localSheetId="1" hidden="1">'Full Information'!$B$9:$B$10</definedName>
    <definedName name="solver_lhs1" localSheetId="2" hidden="1">'Limited Information -- Case 1'!$B$9:$B$10</definedName>
    <definedName name="solver_lhs1" localSheetId="3" hidden="1">'Limited Information -- Case 2'!$B$9:$B$10</definedName>
    <definedName name="solver_lhs1" localSheetId="4" hidden="1">'Limited Information -- Case 3'!$B$9:$B$10</definedName>
    <definedName name="solver_lhs1" localSheetId="5" hidden="1">'Limited Information -- Case 4'!$B$9:$B$10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um" localSheetId="1" hidden="1">1</definedName>
    <definedName name="solver_num" localSheetId="2" hidden="1">1</definedName>
    <definedName name="solver_num" localSheetId="3" hidden="1">1</definedName>
    <definedName name="solver_num" localSheetId="4" hidden="1">1</definedName>
    <definedName name="solver_num" localSheetId="5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1" hidden="1">'Full Information'!$B$11</definedName>
    <definedName name="solver_opt" localSheetId="2" hidden="1">'Limited Information -- Case 1'!$B$11</definedName>
    <definedName name="solver_opt" localSheetId="3" hidden="1">'Limited Information -- Case 2'!$B$11</definedName>
    <definedName name="solver_opt" localSheetId="4" hidden="1">'Limited Information -- Case 3'!$B$11</definedName>
    <definedName name="solver_opt" localSheetId="5" hidden="1">'Limited Information -- Case 4'!$B$11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rel1" localSheetId="1" hidden="1">3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1" localSheetId="5" hidden="1">3</definedName>
    <definedName name="solver_rhs1" localSheetId="1" hidden="1">0.00001</definedName>
    <definedName name="solver_rhs1" localSheetId="2" hidden="1">0.00001</definedName>
    <definedName name="solver_rhs1" localSheetId="3" hidden="1">0.00001</definedName>
    <definedName name="solver_rhs1" localSheetId="4" hidden="1">0.00001</definedName>
    <definedName name="solver_rhs1" localSheetId="5" hidden="1">0.00001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yp" localSheetId="1" hidden="1">1</definedName>
    <definedName name="solver_typ" localSheetId="2" hidden="1">1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<sst xmlns="http://schemas.openxmlformats.org/spreadsheetml/2006/main" count="32" uniqueCount="12">
  <si>
    <t>alpha</t>
  </si>
  <si>
    <t>beta</t>
  </si>
  <si>
    <t>LL</t>
  </si>
  <si>
    <t>SSE</t>
  </si>
  <si>
    <t>Note: these data were generated from an sBG model with alpha = 3.8 and beta = 15.2</t>
  </si>
  <si>
    <t>P(T=t)</t>
  </si>
  <si>
    <t>S(t)</t>
  </si>
  <si>
    <t>n_ii-n_iI</t>
  </si>
  <si>
    <t>n_iI</t>
  </si>
  <si>
    <t>S(I-i)</t>
  </si>
  <si>
    <t>1-S(I-i)</t>
  </si>
  <si>
    <t>n_ii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</si>
</sst>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6" max="6" width="9.57421875" style="0" bestFit="1" customWidth="1"/>
  </cols>
  <sheetData>
    <row r="1" spans="1:6" ht="13.5" thickTop="1">
      <c r="A1" s="7">
        <v>2001</v>
      </c>
      <c r="B1" s="7">
        <v>2002</v>
      </c>
      <c r="C1" s="7">
        <v>2003</v>
      </c>
      <c r="D1" s="7">
        <v>2004</v>
      </c>
      <c r="E1" s="7">
        <v>2005</v>
      </c>
      <c r="F1" s="3"/>
    </row>
    <row r="2" spans="1:11" ht="12.75">
      <c r="A2" s="5">
        <v>10000</v>
      </c>
      <c r="B2" s="5">
        <v>8000</v>
      </c>
      <c r="C2" s="5">
        <v>6480</v>
      </c>
      <c r="D2" s="5">
        <v>5307</v>
      </c>
      <c r="E2" s="5">
        <v>4391</v>
      </c>
      <c r="F2" s="1"/>
      <c r="K2" s="2"/>
    </row>
    <row r="3" spans="1:6" ht="12.75">
      <c r="A3" s="5"/>
      <c r="B3" s="5">
        <v>10000</v>
      </c>
      <c r="C3" s="5">
        <v>8000</v>
      </c>
      <c r="D3" s="5">
        <v>6480</v>
      </c>
      <c r="E3" s="5">
        <v>5307</v>
      </c>
      <c r="F3" s="1"/>
    </row>
    <row r="4" spans="1:6" ht="12.75">
      <c r="A4" s="5"/>
      <c r="B4" s="5"/>
      <c r="C4" s="5">
        <v>10000</v>
      </c>
      <c r="D4" s="5">
        <v>8000</v>
      </c>
      <c r="E4" s="5">
        <v>6480</v>
      </c>
      <c r="F4" s="1"/>
    </row>
    <row r="5" spans="1:6" ht="12.75">
      <c r="A5" s="5"/>
      <c r="B5" s="5"/>
      <c r="C5" s="5"/>
      <c r="D5" s="5">
        <v>10000</v>
      </c>
      <c r="E5" s="5">
        <v>8000</v>
      </c>
      <c r="F5" s="1"/>
    </row>
    <row r="6" spans="1:6" ht="12.75">
      <c r="A6" s="5"/>
      <c r="B6" s="5"/>
      <c r="C6" s="5"/>
      <c r="D6" s="5"/>
      <c r="E6" s="5">
        <v>10000</v>
      </c>
      <c r="F6" s="1"/>
    </row>
    <row r="7" spans="1:5" ht="13.5" thickBot="1">
      <c r="A7" s="8">
        <f>SUM(A2:A6)</f>
        <v>10000</v>
      </c>
      <c r="B7" s="8">
        <f>SUM(B2:B6)</f>
        <v>18000</v>
      </c>
      <c r="C7" s="8">
        <f>SUM(C2:C6)</f>
        <v>24480</v>
      </c>
      <c r="D7" s="8">
        <f>SUM(D2:D6)</f>
        <v>29787</v>
      </c>
      <c r="E7" s="8">
        <f>SUM(E2:E6)</f>
        <v>34178</v>
      </c>
    </row>
    <row r="8" ht="13.5" thickTop="1"/>
    <row r="9" ht="12.75">
      <c r="A9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A7: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9.57421875" style="0" bestFit="1" customWidth="1"/>
  </cols>
  <sheetData>
    <row r="1" spans="1:7" ht="13.5" thickTop="1">
      <c r="A1" s="7">
        <v>2001</v>
      </c>
      <c r="B1" s="7">
        <v>2002</v>
      </c>
      <c r="C1" s="7">
        <v>2003</v>
      </c>
      <c r="D1" s="7">
        <v>2004</v>
      </c>
      <c r="E1" s="7">
        <v>2005</v>
      </c>
      <c r="F1" s="3"/>
      <c r="G1" s="11"/>
    </row>
    <row r="2" spans="1:6" ht="12.75">
      <c r="A2" s="5">
        <v>10000</v>
      </c>
      <c r="B2" s="5">
        <v>8000</v>
      </c>
      <c r="C2" s="5">
        <v>6480</v>
      </c>
      <c r="D2" s="5">
        <v>5307</v>
      </c>
      <c r="E2" s="5">
        <v>4391</v>
      </c>
      <c r="F2" s="1"/>
    </row>
    <row r="3" spans="1:11" ht="12.75">
      <c r="A3" s="5"/>
      <c r="B3" s="5">
        <v>10000</v>
      </c>
      <c r="C3" s="5">
        <v>8000</v>
      </c>
      <c r="D3" s="5">
        <v>6480</v>
      </c>
      <c r="E3" s="5">
        <v>5307</v>
      </c>
      <c r="F3" s="1"/>
      <c r="K3" s="2"/>
    </row>
    <row r="4" spans="1:6" ht="12.75">
      <c r="A4" s="5"/>
      <c r="B4" s="5"/>
      <c r="C4" s="5">
        <v>10000</v>
      </c>
      <c r="D4" s="5">
        <v>8000</v>
      </c>
      <c r="E4" s="5">
        <v>6480</v>
      </c>
      <c r="F4" s="1"/>
    </row>
    <row r="5" spans="1:6" ht="12.75">
      <c r="A5" s="5"/>
      <c r="B5" s="5"/>
      <c r="C5" s="5"/>
      <c r="D5" s="5">
        <v>10000</v>
      </c>
      <c r="E5" s="5">
        <v>8000</v>
      </c>
      <c r="F5" s="1"/>
    </row>
    <row r="6" spans="1:6" ht="12.75">
      <c r="A6" s="5"/>
      <c r="B6" s="5"/>
      <c r="C6" s="5"/>
      <c r="D6" s="5"/>
      <c r="E6" s="5">
        <v>10000</v>
      </c>
      <c r="F6" s="1"/>
    </row>
    <row r="7" spans="1:5" ht="13.5" thickBot="1">
      <c r="A7" s="8">
        <f>SUM(A2:A6)</f>
        <v>10000</v>
      </c>
      <c r="B7" s="8">
        <f>SUM(B2:B6)</f>
        <v>18000</v>
      </c>
      <c r="C7" s="8">
        <f>SUM(C2:C6)</f>
        <v>24480</v>
      </c>
      <c r="D7" s="8">
        <f>SUM(D2:D6)</f>
        <v>29787</v>
      </c>
      <c r="E7" s="8">
        <f>SUM(E2:E6)</f>
        <v>34178</v>
      </c>
    </row>
    <row r="8" ht="13.5" thickTop="1"/>
    <row r="9" spans="1:2" ht="12.75">
      <c r="A9" t="s">
        <v>0</v>
      </c>
      <c r="B9" s="1">
        <v>3.7970727122831365</v>
      </c>
    </row>
    <row r="10" spans="1:2" ht="12.75">
      <c r="A10" t="s">
        <v>1</v>
      </c>
      <c r="B10" s="1">
        <v>15.187497301181342</v>
      </c>
    </row>
    <row r="11" spans="1:2" ht="12.75">
      <c r="A11" t="s">
        <v>2</v>
      </c>
      <c r="B11">
        <f>SUM(B27:F30)</f>
        <v>-40255.83728220302</v>
      </c>
    </row>
    <row r="13" spans="1:5" ht="13.5" thickBot="1">
      <c r="A13" s="6"/>
      <c r="B13" s="6">
        <v>1</v>
      </c>
      <c r="C13" s="6">
        <v>2</v>
      </c>
      <c r="D13" s="6">
        <v>3</v>
      </c>
      <c r="E13" s="6">
        <v>4</v>
      </c>
    </row>
    <row r="14" spans="1:5" ht="12.75">
      <c r="A14" s="3" t="s">
        <v>5</v>
      </c>
      <c r="B14" s="12">
        <f>B9/(B9+B10)</f>
        <v>0.200008359925462</v>
      </c>
      <c r="C14" s="12">
        <f>B14*($B$10+C13-2)/($B$9+$B$10+C13-1)</f>
        <v>0.15199858813750203</v>
      </c>
      <c r="D14" s="12">
        <f>C14*($B$10+D13-2)/($B$9+$B$10+D13-1)</f>
        <v>0.11725171083707961</v>
      </c>
      <c r="E14" s="12">
        <f>D14*($B$10+E13-2)/($B$9+$B$10+E13-1)</f>
        <v>0.09166717667604826</v>
      </c>
    </row>
    <row r="15" spans="1:5" ht="12.75">
      <c r="A15" s="3" t="s">
        <v>6</v>
      </c>
      <c r="B15" s="12">
        <f>1-B14</f>
        <v>0.7999916400745379</v>
      </c>
      <c r="C15" s="12">
        <f>B15-C14</f>
        <v>0.6479930519370359</v>
      </c>
      <c r="D15" s="12">
        <f>C15-D14</f>
        <v>0.5307413410999563</v>
      </c>
      <c r="E15" s="12">
        <f>D15-E14</f>
        <v>0.439074164423908</v>
      </c>
    </row>
    <row r="17" spans="2:6" ht="12.75">
      <c r="B17">
        <f>A2-B2</f>
        <v>2000</v>
      </c>
      <c r="C17">
        <f>B2-C2</f>
        <v>1520</v>
      </c>
      <c r="D17">
        <f>C2-D2</f>
        <v>1173</v>
      </c>
      <c r="E17">
        <f>D2-E2</f>
        <v>916</v>
      </c>
      <c r="F17">
        <f>E2</f>
        <v>4391</v>
      </c>
    </row>
    <row r="18" spans="3:6" ht="12.75">
      <c r="C18">
        <f>B3-C3</f>
        <v>2000</v>
      </c>
      <c r="D18">
        <f>C3-D3</f>
        <v>1520</v>
      </c>
      <c r="E18">
        <f>D3-E3</f>
        <v>1173</v>
      </c>
      <c r="F18">
        <f>E3</f>
        <v>5307</v>
      </c>
    </row>
    <row r="19" spans="4:6" ht="12.75">
      <c r="D19">
        <f>C4-D4</f>
        <v>2000</v>
      </c>
      <c r="E19">
        <f>D4-E4</f>
        <v>1520</v>
      </c>
      <c r="F19">
        <f>E4</f>
        <v>6480</v>
      </c>
    </row>
    <row r="20" spans="5:6" ht="12.75">
      <c r="E20">
        <f>D5-E5</f>
        <v>2000</v>
      </c>
      <c r="F20">
        <f>E5</f>
        <v>8000</v>
      </c>
    </row>
    <row r="22" spans="2:6" ht="12.75">
      <c r="B22" s="12">
        <f>B14</f>
        <v>0.200008359925462</v>
      </c>
      <c r="C22" s="12">
        <f>C14</f>
        <v>0.15199858813750203</v>
      </c>
      <c r="D22" s="12">
        <f>D14</f>
        <v>0.11725171083707961</v>
      </c>
      <c r="E22" s="12">
        <f>E14</f>
        <v>0.09166717667604826</v>
      </c>
      <c r="F22" s="12">
        <f>E15</f>
        <v>0.439074164423908</v>
      </c>
    </row>
    <row r="23" spans="2:6" ht="12.75">
      <c r="B23" s="12"/>
      <c r="C23" s="12">
        <f>B22</f>
        <v>0.200008359925462</v>
      </c>
      <c r="D23" s="12">
        <f>C22</f>
        <v>0.15199858813750203</v>
      </c>
      <c r="E23" s="12">
        <f>D22</f>
        <v>0.11725171083707961</v>
      </c>
      <c r="F23" s="12">
        <f>D15</f>
        <v>0.5307413410999563</v>
      </c>
    </row>
    <row r="24" spans="2:6" ht="12.75">
      <c r="B24" s="12"/>
      <c r="C24" s="12"/>
      <c r="D24" s="12">
        <f>C23</f>
        <v>0.200008359925462</v>
      </c>
      <c r="E24" s="12">
        <f>D23</f>
        <v>0.15199858813750203</v>
      </c>
      <c r="F24" s="12">
        <f>C15</f>
        <v>0.6479930519370359</v>
      </c>
    </row>
    <row r="25" spans="2:6" ht="12.75">
      <c r="B25" s="12"/>
      <c r="C25" s="12"/>
      <c r="D25" s="12"/>
      <c r="E25" s="12">
        <f>D24</f>
        <v>0.200008359925462</v>
      </c>
      <c r="F25" s="12">
        <f>B15</f>
        <v>0.7999916400745379</v>
      </c>
    </row>
    <row r="27" spans="2:6" ht="12.75">
      <c r="B27" s="13">
        <f>B17*LN(B22)</f>
        <v>-3218.792227360741</v>
      </c>
      <c r="C27" s="13">
        <f>C17*LN(C22)</f>
        <v>-2863.503751057059</v>
      </c>
      <c r="D27" s="13">
        <f>D17*LN(D22)</f>
        <v>-2514.2460649105856</v>
      </c>
      <c r="E27" s="13">
        <f>E17*LN(E22)</f>
        <v>-2188.8652701345673</v>
      </c>
      <c r="F27" s="13">
        <f>F17*LN(F22)</f>
        <v>-3614.174756672647</v>
      </c>
    </row>
    <row r="28" spans="2:6" ht="12.75">
      <c r="B28" s="13"/>
      <c r="C28" s="13">
        <f>C18*LN(C23)</f>
        <v>-3218.792227360741</v>
      </c>
      <c r="D28" s="13">
        <f>D18*LN(D23)</f>
        <v>-2863.503751057059</v>
      </c>
      <c r="E28" s="13">
        <f>E18*LN(E23)</f>
        <v>-2514.2460649105856</v>
      </c>
      <c r="F28" s="13">
        <f>F18*LN(F23)</f>
        <v>-3361.8809763117547</v>
      </c>
    </row>
    <row r="29" spans="2:6" ht="12.75">
      <c r="B29" s="13"/>
      <c r="C29" s="13"/>
      <c r="D29" s="13">
        <f>D19*LN(D24)</f>
        <v>-3218.792227360741</v>
      </c>
      <c r="E29" s="13">
        <f>E19*LN(E24)</f>
        <v>-2863.503751057059</v>
      </c>
      <c r="F29" s="13">
        <f>F19*LN(F24)</f>
        <v>-2811.511976443648</v>
      </c>
    </row>
    <row r="30" spans="2:6" ht="12.75">
      <c r="B30" s="13"/>
      <c r="C30" s="13"/>
      <c r="D30" s="13"/>
      <c r="E30" s="13">
        <f>E20*LN(E25)</f>
        <v>-3218.792227360741</v>
      </c>
      <c r="F30" s="13">
        <f>F20*LN(F25)</f>
        <v>-1785.232010205104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A7:E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9.57421875" style="0" bestFit="1" customWidth="1"/>
  </cols>
  <sheetData>
    <row r="1" spans="1:6" ht="13.5" thickTop="1">
      <c r="A1" s="7">
        <v>2001</v>
      </c>
      <c r="B1" s="7">
        <v>2002</v>
      </c>
      <c r="C1" s="7">
        <v>2003</v>
      </c>
      <c r="D1" s="7">
        <v>2004</v>
      </c>
      <c r="E1" s="7">
        <v>2005</v>
      </c>
      <c r="F1" s="3"/>
    </row>
    <row r="2" spans="1:6" ht="12.75">
      <c r="A2" s="5">
        <v>10000</v>
      </c>
      <c r="B2" s="5"/>
      <c r="C2" s="5"/>
      <c r="D2" s="5"/>
      <c r="E2" s="5">
        <v>4391</v>
      </c>
      <c r="F2" s="1"/>
    </row>
    <row r="3" spans="1:11" ht="12.75">
      <c r="A3" s="5"/>
      <c r="B3" s="5">
        <v>10000</v>
      </c>
      <c r="C3" s="5"/>
      <c r="D3" s="5"/>
      <c r="E3" s="5">
        <v>5307</v>
      </c>
      <c r="F3" s="1"/>
      <c r="K3" s="2"/>
    </row>
    <row r="4" spans="1:6" ht="12.75">
      <c r="A4" s="5"/>
      <c r="B4" s="5"/>
      <c r="C4" s="5">
        <v>10000</v>
      </c>
      <c r="D4" s="5"/>
      <c r="E4" s="5">
        <v>6480</v>
      </c>
      <c r="F4" s="1"/>
    </row>
    <row r="5" spans="1:6" ht="12.75">
      <c r="A5" s="5"/>
      <c r="B5" s="5"/>
      <c r="C5" s="5"/>
      <c r="D5" s="5">
        <v>10000</v>
      </c>
      <c r="E5" s="5">
        <v>8000</v>
      </c>
      <c r="F5" s="1"/>
    </row>
    <row r="6" spans="1:6" ht="12.75">
      <c r="A6" s="5"/>
      <c r="B6" s="5"/>
      <c r="C6" s="5"/>
      <c r="D6" s="5"/>
      <c r="E6" s="5">
        <v>10000</v>
      </c>
      <c r="F6" s="1"/>
    </row>
    <row r="7" spans="1:5" ht="13.5" thickBot="1">
      <c r="A7" s="8"/>
      <c r="B7" s="8"/>
      <c r="C7" s="8"/>
      <c r="D7" s="8"/>
      <c r="E7" s="8"/>
    </row>
    <row r="8" spans="1:5" ht="13.5" thickTop="1">
      <c r="A8" s="14"/>
      <c r="B8" s="14"/>
      <c r="C8" s="14"/>
      <c r="D8" s="14"/>
      <c r="E8" s="14"/>
    </row>
    <row r="9" spans="1:2" ht="12.75">
      <c r="A9" t="s">
        <v>0</v>
      </c>
      <c r="B9" s="1">
        <v>3.7948852284691967</v>
      </c>
    </row>
    <row r="10" spans="1:2" ht="12.75">
      <c r="A10" t="s">
        <v>1</v>
      </c>
      <c r="B10" s="1">
        <v>15.178262764539564</v>
      </c>
    </row>
    <row r="11" spans="1:2" ht="12.75">
      <c r="A11" t="s">
        <v>2</v>
      </c>
      <c r="B11" s="13">
        <f>SUM(D29:E32)</f>
        <v>-25260.504875430935</v>
      </c>
    </row>
    <row r="13" spans="1:5" ht="13.5" thickBot="1">
      <c r="A13" s="6"/>
      <c r="B13" s="6">
        <v>1</v>
      </c>
      <c r="C13" s="6">
        <v>2</v>
      </c>
      <c r="D13" s="6">
        <v>3</v>
      </c>
      <c r="E13" s="6">
        <v>4</v>
      </c>
    </row>
    <row r="14" spans="1:5" ht="12.75">
      <c r="A14" s="3" t="s">
        <v>5</v>
      </c>
      <c r="B14" s="12">
        <f>B9/(B9+B10)</f>
        <v>0.20001347324479515</v>
      </c>
      <c r="C14" s="12">
        <f>B14*($B$10+C13-2)/($B$9+$B$10+C13-1)</f>
        <v>0.1519969237908992</v>
      </c>
      <c r="D14" s="12">
        <f>C14*($B$10+D13-2)/($B$9+$B$10+D13-1)</f>
        <v>0.11724735711160608</v>
      </c>
      <c r="E14" s="12">
        <f>D14*($B$10+E13-2)/($B$9+$B$10+E13-1)</f>
        <v>0.09166214643217292</v>
      </c>
    </row>
    <row r="15" spans="1:5" ht="12.75">
      <c r="A15" s="3" t="s">
        <v>6</v>
      </c>
      <c r="B15" s="12">
        <f>1-B14</f>
        <v>0.7999865267552049</v>
      </c>
      <c r="C15" s="12">
        <f>B15-C14</f>
        <v>0.6479896029643056</v>
      </c>
      <c r="D15" s="12">
        <f>C15-D14</f>
        <v>0.5307422458526996</v>
      </c>
      <c r="E15" s="12">
        <f>D15-E14</f>
        <v>0.43908009942052667</v>
      </c>
    </row>
    <row r="16" spans="1:5" ht="12.75">
      <c r="A16" s="14"/>
      <c r="B16" s="14"/>
      <c r="C16" s="14"/>
      <c r="D16" s="14"/>
      <c r="E16" s="14"/>
    </row>
    <row r="17" spans="1:5" ht="12.75">
      <c r="A17" s="14"/>
      <c r="B17" s="14"/>
      <c r="C17" s="14"/>
      <c r="D17" s="15" t="s">
        <v>7</v>
      </c>
      <c r="E17" s="15" t="s">
        <v>8</v>
      </c>
    </row>
    <row r="18" spans="1:5" ht="12.75">
      <c r="A18" s="14"/>
      <c r="B18" s="14"/>
      <c r="C18" s="14"/>
      <c r="D18" s="14">
        <f>A2-E2</f>
        <v>5609</v>
      </c>
      <c r="E18" s="14">
        <f>E2</f>
        <v>4391</v>
      </c>
    </row>
    <row r="19" spans="1:5" ht="12.75">
      <c r="A19" s="14"/>
      <c r="B19" s="14"/>
      <c r="C19" s="14"/>
      <c r="D19" s="14">
        <f>B3-E3</f>
        <v>4693</v>
      </c>
      <c r="E19" s="14">
        <f>E3</f>
        <v>5307</v>
      </c>
    </row>
    <row r="20" spans="1:5" ht="12.75">
      <c r="A20" s="14"/>
      <c r="B20" s="14"/>
      <c r="C20" s="14"/>
      <c r="D20" s="14">
        <f>C4-E4</f>
        <v>3520</v>
      </c>
      <c r="E20" s="14">
        <f>E4</f>
        <v>6480</v>
      </c>
    </row>
    <row r="21" spans="1:5" ht="12.75">
      <c r="A21" s="14"/>
      <c r="B21" s="14"/>
      <c r="C21" s="14"/>
      <c r="D21" s="14">
        <f>D5-E5</f>
        <v>2000</v>
      </c>
      <c r="E21" s="14">
        <f>E5</f>
        <v>8000</v>
      </c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5" t="s">
        <v>10</v>
      </c>
      <c r="E23" s="15" t="s">
        <v>9</v>
      </c>
    </row>
    <row r="24" spans="1:5" ht="12.75">
      <c r="A24" s="14"/>
      <c r="B24" s="14"/>
      <c r="C24" s="14"/>
      <c r="D24" s="16">
        <f>1-E24</f>
        <v>0.5609199005794734</v>
      </c>
      <c r="E24" s="16">
        <f>E15</f>
        <v>0.43908009942052667</v>
      </c>
    </row>
    <row r="25" spans="4:5" ht="12.75">
      <c r="D25" s="16">
        <f>1-E25</f>
        <v>0.4692577541473004</v>
      </c>
      <c r="E25" s="12">
        <f>D15</f>
        <v>0.5307422458526996</v>
      </c>
    </row>
    <row r="26" spans="4:5" ht="12.75">
      <c r="D26" s="16">
        <f>1-E26</f>
        <v>0.35201039703569437</v>
      </c>
      <c r="E26" s="12">
        <f>C15</f>
        <v>0.6479896029643056</v>
      </c>
    </row>
    <row r="27" spans="4:5" ht="12.75">
      <c r="D27" s="16">
        <f>1-E27</f>
        <v>0.20001347324479513</v>
      </c>
      <c r="E27" s="12">
        <f>B15</f>
        <v>0.7999865267552049</v>
      </c>
    </row>
    <row r="29" spans="4:5" ht="12.75">
      <c r="D29" s="18">
        <f aca="true" t="shared" si="0" ref="D29:E32">D18*LN(D24)</f>
        <v>-3242.995709337665</v>
      </c>
      <c r="E29" s="18">
        <f t="shared" si="0"/>
        <v>-3614.115403615386</v>
      </c>
    </row>
    <row r="30" spans="4:5" ht="12.75">
      <c r="D30" s="18">
        <f t="shared" si="0"/>
        <v>-3550.7382502037785</v>
      </c>
      <c r="E30" s="18">
        <f t="shared" si="0"/>
        <v>-3361.8719294967736</v>
      </c>
    </row>
    <row r="31" spans="4:5" ht="12.75">
      <c r="D31" s="18">
        <f t="shared" si="0"/>
        <v>-3675.212875090335</v>
      </c>
      <c r="E31" s="18">
        <f t="shared" si="0"/>
        <v>-2811.546466632553</v>
      </c>
    </row>
    <row r="32" spans="4:5" ht="12.75">
      <c r="D32" s="18">
        <f t="shared" si="0"/>
        <v>-3218.741096958254</v>
      </c>
      <c r="E32" s="18">
        <f t="shared" si="0"/>
        <v>-1785.283144096194</v>
      </c>
    </row>
    <row r="33" spans="4:5" ht="12.75">
      <c r="D33" s="17"/>
      <c r="E33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00390625" style="0" bestFit="1" customWidth="1"/>
    <col min="4" max="4" width="9.57421875" style="0" bestFit="1" customWidth="1"/>
    <col min="6" max="6" width="9.57421875" style="0" bestFit="1" customWidth="1"/>
  </cols>
  <sheetData>
    <row r="1" spans="1:6" ht="13.5" thickTop="1">
      <c r="A1" s="9">
        <v>2001</v>
      </c>
      <c r="B1" s="9">
        <v>2002</v>
      </c>
      <c r="C1" s="9">
        <v>2003</v>
      </c>
      <c r="D1" s="9">
        <v>2004</v>
      </c>
      <c r="E1" s="9">
        <v>2005</v>
      </c>
      <c r="F1" s="3"/>
    </row>
    <row r="2" spans="1:6" ht="12.75">
      <c r="A2" s="5">
        <v>10000</v>
      </c>
      <c r="B2" s="5"/>
      <c r="C2" s="5"/>
      <c r="D2" s="5"/>
      <c r="E2" s="5"/>
      <c r="F2" s="1"/>
    </row>
    <row r="3" spans="1:11" ht="12.75">
      <c r="A3" s="5"/>
      <c r="B3" s="5">
        <v>10000</v>
      </c>
      <c r="C3" s="5"/>
      <c r="D3" s="5"/>
      <c r="E3" s="5"/>
      <c r="F3" s="1"/>
      <c r="K3" s="2"/>
    </row>
    <row r="4" spans="1:6" ht="12.75">
      <c r="A4" s="5"/>
      <c r="B4" s="5"/>
      <c r="C4" s="5">
        <v>10000</v>
      </c>
      <c r="D4" s="5"/>
      <c r="E4" s="5"/>
      <c r="F4" s="1"/>
    </row>
    <row r="5" spans="1:6" ht="12.75">
      <c r="A5" s="5"/>
      <c r="B5" s="5"/>
      <c r="C5" s="5"/>
      <c r="D5" s="5">
        <v>10000</v>
      </c>
      <c r="E5" s="5"/>
      <c r="F5" s="1"/>
    </row>
    <row r="6" spans="1:6" ht="12.75">
      <c r="A6" s="5"/>
      <c r="B6" s="5"/>
      <c r="C6" s="5"/>
      <c r="D6" s="5"/>
      <c r="E6" s="5">
        <v>10000</v>
      </c>
      <c r="F6" s="1"/>
    </row>
    <row r="7" spans="1:5" ht="13.5" thickBot="1">
      <c r="A7" s="10">
        <v>10000</v>
      </c>
      <c r="B7" s="10">
        <v>18000</v>
      </c>
      <c r="C7" s="10">
        <v>24480</v>
      </c>
      <c r="D7" s="10">
        <v>29787</v>
      </c>
      <c r="E7" s="10">
        <v>34178</v>
      </c>
    </row>
    <row r="8" ht="13.5" thickTop="1"/>
    <row r="9" spans="1:4" ht="12.75">
      <c r="A9" t="s">
        <v>0</v>
      </c>
      <c r="B9" s="1">
        <v>3.7982998058442945</v>
      </c>
      <c r="C9" s="1"/>
      <c r="D9" s="1"/>
    </row>
    <row r="10" spans="1:4" ht="12.75">
      <c r="A10" t="s">
        <v>1</v>
      </c>
      <c r="B10" s="1">
        <v>15.192520597981678</v>
      </c>
      <c r="C10" s="1"/>
      <c r="D10" s="1"/>
    </row>
    <row r="11" spans="1:2" ht="12.75">
      <c r="A11" t="s">
        <v>3</v>
      </c>
      <c r="B11" s="19">
        <f>SUM(B29:E29)</f>
        <v>0.08869685436200198</v>
      </c>
    </row>
    <row r="13" spans="1:5" ht="13.5" thickBot="1">
      <c r="A13" s="6"/>
      <c r="B13" s="6">
        <v>1</v>
      </c>
      <c r="C13" s="6">
        <v>2</v>
      </c>
      <c r="D13" s="6">
        <v>3</v>
      </c>
      <c r="E13" s="6">
        <v>4</v>
      </c>
    </row>
    <row r="14" spans="1:5" ht="12.75">
      <c r="A14" s="3" t="s">
        <v>5</v>
      </c>
      <c r="B14" s="12">
        <f>B9/(B9+B10)</f>
        <v>0.2000071468781345</v>
      </c>
      <c r="C14" s="12">
        <f>B14*($B$10+C13-2)/($B$9+$B$10+C13-1)</f>
        <v>0.1520004000490173</v>
      </c>
      <c r="D14" s="12">
        <f>C14*($B$10+D13-2)/($B$9+$B$10+D13-1)</f>
        <v>0.11725456944248616</v>
      </c>
      <c r="E14" s="12">
        <f>D14*($B$10+E13-2)/($B$9+$B$10+E13-1)</f>
        <v>0.09167014069182652</v>
      </c>
    </row>
    <row r="15" spans="1:5" ht="12.75">
      <c r="A15" s="3" t="s">
        <v>6</v>
      </c>
      <c r="B15" s="12">
        <f>1-B14</f>
        <v>0.7999928531218655</v>
      </c>
      <c r="C15" s="12">
        <f>B15-C14</f>
        <v>0.6479924530728483</v>
      </c>
      <c r="D15" s="12">
        <f>C15-D14</f>
        <v>0.5307378836303621</v>
      </c>
      <c r="E15" s="12">
        <f>D15-E14</f>
        <v>0.43906774293853557</v>
      </c>
    </row>
    <row r="16" spans="1:5" ht="12.75">
      <c r="A16" s="14"/>
      <c r="B16" s="14"/>
      <c r="C16" s="14"/>
      <c r="D16" s="14"/>
      <c r="E16" s="14"/>
    </row>
    <row r="17" spans="2:5" ht="12.75">
      <c r="B17" s="12">
        <f>B15</f>
        <v>0.7999928531218655</v>
      </c>
      <c r="C17" s="12">
        <f>C15</f>
        <v>0.6479924530728483</v>
      </c>
      <c r="D17" s="12">
        <f>D15</f>
        <v>0.5307378836303621</v>
      </c>
      <c r="E17" s="12">
        <f>E15</f>
        <v>0.43906774293853557</v>
      </c>
    </row>
    <row r="18" spans="3:5" ht="12.75">
      <c r="C18" s="12">
        <f>B17</f>
        <v>0.7999928531218655</v>
      </c>
      <c r="D18" s="12">
        <f>C17</f>
        <v>0.6479924530728483</v>
      </c>
      <c r="E18" s="12">
        <f>D17</f>
        <v>0.5307378836303621</v>
      </c>
    </row>
    <row r="19" spans="4:5" ht="12.75">
      <c r="D19" s="12">
        <f>C18</f>
        <v>0.7999928531218655</v>
      </c>
      <c r="E19" s="12">
        <f>D18</f>
        <v>0.6479924530728483</v>
      </c>
    </row>
    <row r="20" ht="12.75">
      <c r="E20" s="12">
        <f>D19</f>
        <v>0.7999928531218655</v>
      </c>
    </row>
    <row r="22" spans="1:5" ht="12.75">
      <c r="A22">
        <f>A2</f>
        <v>10000</v>
      </c>
      <c r="B22" s="1">
        <f>$A22*B17</f>
        <v>7999.928531218655</v>
      </c>
      <c r="C22" s="1">
        <f>$A22*C17</f>
        <v>6479.924530728483</v>
      </c>
      <c r="D22" s="1">
        <f>$A22*D17</f>
        <v>5307.378836303621</v>
      </c>
      <c r="E22" s="1">
        <f>$A22*E17</f>
        <v>4390.677429385356</v>
      </c>
    </row>
    <row r="23" spans="2:5" ht="12.75">
      <c r="B23">
        <f>B3</f>
        <v>10000</v>
      </c>
      <c r="C23" s="1">
        <f>$B23*C18</f>
        <v>7999.928531218655</v>
      </c>
      <c r="D23" s="1">
        <f>$B23*D18</f>
        <v>6479.924530728483</v>
      </c>
      <c r="E23" s="1">
        <f>$B23*E18</f>
        <v>5307.378836303621</v>
      </c>
    </row>
    <row r="24" spans="2:5" ht="12.75">
      <c r="B24" s="4"/>
      <c r="C24">
        <f>C4</f>
        <v>10000</v>
      </c>
      <c r="D24" s="1">
        <f>$C24*D19</f>
        <v>7999.928531218655</v>
      </c>
      <c r="E24" s="1">
        <f>$C24*E19</f>
        <v>6479.924530728483</v>
      </c>
    </row>
    <row r="25" spans="4:5" ht="12.75">
      <c r="D25">
        <f>D5</f>
        <v>10000</v>
      </c>
      <c r="E25" s="1">
        <f>$D25*E20</f>
        <v>7999.928531218655</v>
      </c>
    </row>
    <row r="26" ht="12.75">
      <c r="E26">
        <f>E6</f>
        <v>10000</v>
      </c>
    </row>
    <row r="27" spans="2:5" ht="12.75">
      <c r="B27" s="1">
        <f>SUM(B22:B26)</f>
        <v>17999.928531218655</v>
      </c>
      <c r="C27" s="1">
        <f>SUM(C22:C26)</f>
        <v>24479.85306194714</v>
      </c>
      <c r="D27" s="1">
        <f>SUM(D22:D26)</f>
        <v>29787.231898250757</v>
      </c>
      <c r="E27" s="1">
        <f>SUM(E22:E26)</f>
        <v>34177.909327636116</v>
      </c>
    </row>
    <row r="29" spans="2:5" ht="12.75">
      <c r="B29" s="20">
        <f>(B7-B27)^2</f>
        <v>0.005107786706964384</v>
      </c>
      <c r="C29" s="20">
        <f>(C7-C27)^2</f>
        <v>0.0215907913787333</v>
      </c>
      <c r="D29" s="20">
        <f>(D7-D27)^2</f>
        <v>0.05377679870405686</v>
      </c>
      <c r="E29" s="20">
        <f>(E7-E27)^2</f>
        <v>0.00822147757224742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00390625" style="0" bestFit="1" customWidth="1"/>
    <col min="4" max="4" width="9.57421875" style="0" bestFit="1" customWidth="1"/>
    <col min="6" max="6" width="9.57421875" style="0" bestFit="1" customWidth="1"/>
  </cols>
  <sheetData>
    <row r="1" spans="1:6" ht="13.5" thickTop="1">
      <c r="A1" s="9">
        <v>2001</v>
      </c>
      <c r="B1" s="9">
        <v>2002</v>
      </c>
      <c r="C1" s="9">
        <v>2003</v>
      </c>
      <c r="D1" s="9">
        <v>2004</v>
      </c>
      <c r="E1" s="9">
        <v>2005</v>
      </c>
      <c r="F1" s="3"/>
    </row>
    <row r="2" spans="1:6" ht="12.75">
      <c r="A2" s="5"/>
      <c r="B2" s="5"/>
      <c r="C2" s="5"/>
      <c r="D2" s="5"/>
      <c r="E2" s="5">
        <v>4391</v>
      </c>
      <c r="F2" s="1"/>
    </row>
    <row r="3" spans="1:11" ht="12.75">
      <c r="A3" s="5"/>
      <c r="B3" s="5"/>
      <c r="C3" s="5"/>
      <c r="D3" s="5"/>
      <c r="E3" s="5">
        <v>5307</v>
      </c>
      <c r="F3" s="1"/>
      <c r="K3" s="2"/>
    </row>
    <row r="4" spans="1:6" ht="12.75">
      <c r="A4" s="5"/>
      <c r="B4" s="5"/>
      <c r="C4" s="5"/>
      <c r="D4" s="5"/>
      <c r="E4" s="5">
        <v>6480</v>
      </c>
      <c r="F4" s="1"/>
    </row>
    <row r="5" spans="1:6" ht="12.75">
      <c r="A5" s="5"/>
      <c r="B5" s="5"/>
      <c r="C5" s="5"/>
      <c r="D5" s="5"/>
      <c r="E5" s="5">
        <v>8000</v>
      </c>
      <c r="F5" s="1"/>
    </row>
    <row r="6" spans="1:6" ht="12.75">
      <c r="A6" s="5"/>
      <c r="B6" s="5"/>
      <c r="C6" s="5"/>
      <c r="D6" s="5"/>
      <c r="E6" s="5">
        <v>10000</v>
      </c>
      <c r="F6" s="1"/>
    </row>
    <row r="7" spans="1:5" ht="13.5" thickBot="1">
      <c r="A7" s="10">
        <v>10000</v>
      </c>
      <c r="B7" s="10">
        <v>18000</v>
      </c>
      <c r="C7" s="10">
        <v>24480</v>
      </c>
      <c r="D7" s="10">
        <v>29787</v>
      </c>
      <c r="E7" s="10">
        <v>34178</v>
      </c>
    </row>
    <row r="8" ht="13.5" thickTop="1"/>
    <row r="9" spans="1:4" ht="12.75">
      <c r="A9" t="s">
        <v>0</v>
      </c>
      <c r="B9" s="1">
        <v>3.799661893009567</v>
      </c>
      <c r="D9" s="1"/>
    </row>
    <row r="10" spans="1:4" ht="12.75">
      <c r="A10" t="s">
        <v>1</v>
      </c>
      <c r="B10" s="1">
        <v>15.19869275901451</v>
      </c>
      <c r="D10" s="1"/>
    </row>
    <row r="11" spans="1:2" ht="12.75">
      <c r="A11" t="s">
        <v>3</v>
      </c>
      <c r="B11" s="19">
        <f>SUM(A29:D29)</f>
        <v>0.6441256385207245</v>
      </c>
    </row>
    <row r="13" spans="1:5" ht="13.5" thickBot="1">
      <c r="A13" s="6"/>
      <c r="B13" s="6">
        <v>1</v>
      </c>
      <c r="C13" s="6">
        <v>2</v>
      </c>
      <c r="D13" s="6">
        <v>3</v>
      </c>
      <c r="E13" s="6">
        <v>4</v>
      </c>
    </row>
    <row r="14" spans="1:5" ht="12.75">
      <c r="A14" s="3" t="s">
        <v>5</v>
      </c>
      <c r="B14" s="12">
        <f>B9/(B9+B10)</f>
        <v>0.19999952430642476</v>
      </c>
      <c r="C14" s="12">
        <f>B14*($B$10+C13-2)/($B$9+$B$10+C13-1)</f>
        <v>0.15199907066228305</v>
      </c>
      <c r="D14" s="12">
        <f>C14*($B$10+D13-2)/($B$9+$B$10+D13-1)</f>
        <v>0.11725615107070896</v>
      </c>
      <c r="E14" s="12">
        <f>D14*($B$10+E13-2)/($B$9+$B$10+E13-1)</f>
        <v>0.09167287955256964</v>
      </c>
    </row>
    <row r="15" spans="1:5" ht="12.75">
      <c r="A15" s="3" t="s">
        <v>6</v>
      </c>
      <c r="B15" s="12">
        <f>1-B14</f>
        <v>0.8000004756935752</v>
      </c>
      <c r="C15" s="12">
        <f>B15-C14</f>
        <v>0.6480014050312922</v>
      </c>
      <c r="D15" s="12">
        <f>C15-D14</f>
        <v>0.5307452539605833</v>
      </c>
      <c r="E15" s="12">
        <f>D15-E14</f>
        <v>0.4390723744080136</v>
      </c>
    </row>
    <row r="16" spans="1:5" ht="12.75">
      <c r="A16" s="14"/>
      <c r="B16" s="14"/>
      <c r="C16" s="14"/>
      <c r="D16" s="14"/>
      <c r="E16" s="14"/>
    </row>
    <row r="17" spans="2:5" ht="12.75">
      <c r="B17" s="12">
        <f>B15</f>
        <v>0.8000004756935752</v>
      </c>
      <c r="C17" s="12">
        <f>C15</f>
        <v>0.6480014050312922</v>
      </c>
      <c r="D17" s="12">
        <f>D15</f>
        <v>0.5307452539605833</v>
      </c>
      <c r="E17" s="12">
        <f>E15</f>
        <v>0.4390723744080136</v>
      </c>
    </row>
    <row r="18" spans="3:5" ht="12.75">
      <c r="C18" s="12">
        <f>B17</f>
        <v>0.8000004756935752</v>
      </c>
      <c r="D18" s="12">
        <f>C17</f>
        <v>0.6480014050312922</v>
      </c>
      <c r="E18" s="12">
        <f>D17</f>
        <v>0.5307452539605833</v>
      </c>
    </row>
    <row r="19" spans="4:5" ht="12.75">
      <c r="D19" s="12">
        <f>C18</f>
        <v>0.8000004756935752</v>
      </c>
      <c r="E19" s="12">
        <f>D18</f>
        <v>0.6480014050312922</v>
      </c>
    </row>
    <row r="20" ht="12.75">
      <c r="E20" s="12">
        <f>D19</f>
        <v>0.8000004756935752</v>
      </c>
    </row>
    <row r="22" spans="1:5" ht="12.75">
      <c r="A22">
        <f>E22/E17</f>
        <v>10000.629180827504</v>
      </c>
      <c r="B22" s="1">
        <f>$A22*B17</f>
        <v>8000.508101897052</v>
      </c>
      <c r="C22" s="1">
        <f>$A22*C17</f>
        <v>6480.421760373163</v>
      </c>
      <c r="D22" s="1">
        <f>$A22*D17</f>
        <v>5307.786474343913</v>
      </c>
      <c r="E22" s="21">
        <f>E2</f>
        <v>4391</v>
      </c>
    </row>
    <row r="23" spans="2:5" ht="12.75">
      <c r="B23">
        <f>E23/E18</f>
        <v>9999.147350631107</v>
      </c>
      <c r="C23" s="1">
        <f>$B23*C18</f>
        <v>7999.322637035038</v>
      </c>
      <c r="D23" s="1">
        <f>$B23*D18</f>
        <v>6479.46153232388</v>
      </c>
      <c r="E23" s="21">
        <f>E3</f>
        <v>5307</v>
      </c>
    </row>
    <row r="24" spans="2:5" ht="12.75">
      <c r="B24" s="4"/>
      <c r="C24">
        <f>E24/E19</f>
        <v>9999.978317465344</v>
      </c>
      <c r="D24" s="1">
        <f>$C24*D19</f>
        <v>7999.987410897714</v>
      </c>
      <c r="E24" s="21">
        <f>E4</f>
        <v>6480</v>
      </c>
    </row>
    <row r="25" spans="4:5" ht="12.75">
      <c r="D25">
        <f>E25/E20</f>
        <v>9999.994053833845</v>
      </c>
      <c r="E25" s="21">
        <f>E5</f>
        <v>8000</v>
      </c>
    </row>
    <row r="26" ht="12.75">
      <c r="E26" s="21">
        <f>E6</f>
        <v>10000</v>
      </c>
    </row>
    <row r="27" spans="1:5" ht="12.75">
      <c r="A27" s="1">
        <f>SUM(A22:A26)</f>
        <v>10000.629180827504</v>
      </c>
      <c r="B27" s="1">
        <f>SUM(B22:B26)</f>
        <v>17999.65545252816</v>
      </c>
      <c r="C27" s="1">
        <f>SUM(C22:C26)</f>
        <v>24479.722714873547</v>
      </c>
      <c r="D27" s="1">
        <f>SUM(D22:D26)</f>
        <v>29787.22947139935</v>
      </c>
      <c r="E27" s="1"/>
    </row>
    <row r="29" spans="1:5" ht="12.75">
      <c r="A29" s="20">
        <f>(A7-A27)^2</f>
        <v>0.3958685136981905</v>
      </c>
      <c r="B29" s="20">
        <f>(B7-B27)^2</f>
        <v>0.11871296035076907</v>
      </c>
      <c r="C29" s="20">
        <f>(C7-C27)^2</f>
        <v>0.07688704135184839</v>
      </c>
      <c r="D29" s="20">
        <f>(D7-D27)^2</f>
        <v>0.05265712311991639</v>
      </c>
      <c r="E29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00390625" style="0" bestFit="1" customWidth="1"/>
    <col min="4" max="4" width="9.57421875" style="0" bestFit="1" customWidth="1"/>
    <col min="6" max="6" width="9.57421875" style="0" bestFit="1" customWidth="1"/>
  </cols>
  <sheetData>
    <row r="1" spans="1:6" ht="13.5" thickTop="1">
      <c r="A1" s="9">
        <v>2001</v>
      </c>
      <c r="B1" s="9">
        <v>2002</v>
      </c>
      <c r="C1" s="9">
        <v>2003</v>
      </c>
      <c r="D1" s="9">
        <v>2004</v>
      </c>
      <c r="E1" s="9">
        <v>2005</v>
      </c>
      <c r="F1" s="3"/>
    </row>
    <row r="2" spans="1:6" ht="12.75">
      <c r="A2" s="5"/>
      <c r="B2" s="5"/>
      <c r="C2" s="5"/>
      <c r="D2" s="5">
        <v>5307</v>
      </c>
      <c r="E2" s="5">
        <v>4391</v>
      </c>
      <c r="F2" s="1"/>
    </row>
    <row r="3" spans="1:11" ht="12.75">
      <c r="A3" s="5"/>
      <c r="B3" s="5"/>
      <c r="C3" s="5"/>
      <c r="D3" s="5">
        <v>6480</v>
      </c>
      <c r="E3" s="5">
        <v>5307</v>
      </c>
      <c r="F3" s="1"/>
      <c r="K3" s="2"/>
    </row>
    <row r="4" spans="1:6" ht="12.75">
      <c r="A4" s="5"/>
      <c r="B4" s="5"/>
      <c r="C4" s="5"/>
      <c r="D4" s="5">
        <v>8000</v>
      </c>
      <c r="E4" s="5">
        <v>6480</v>
      </c>
      <c r="F4" s="1"/>
    </row>
    <row r="5" spans="1:6" ht="12.75">
      <c r="A5" s="5"/>
      <c r="B5" s="5"/>
      <c r="C5" s="5"/>
      <c r="D5" s="5">
        <v>10000</v>
      </c>
      <c r="E5" s="5">
        <v>8000</v>
      </c>
      <c r="F5" s="1"/>
    </row>
    <row r="6" spans="1:6" ht="12.75">
      <c r="A6" s="5"/>
      <c r="B6" s="5"/>
      <c r="C6" s="5"/>
      <c r="D6" s="5"/>
      <c r="E6" s="5">
        <v>10000</v>
      </c>
      <c r="F6" s="1"/>
    </row>
    <row r="7" spans="1:5" ht="13.5" thickBot="1">
      <c r="A7" s="10"/>
      <c r="B7" s="10"/>
      <c r="C7" s="10"/>
      <c r="D7" s="10">
        <v>29787</v>
      </c>
      <c r="E7" s="10">
        <v>34178</v>
      </c>
    </row>
    <row r="8" ht="13.5" thickTop="1"/>
    <row r="9" spans="1:4" ht="12.75">
      <c r="A9" t="s">
        <v>0</v>
      </c>
      <c r="B9" s="1">
        <v>3.793803139014635</v>
      </c>
      <c r="C9" s="1"/>
      <c r="D9" s="1"/>
    </row>
    <row r="10" spans="1:4" ht="12.75">
      <c r="A10" t="s">
        <v>1</v>
      </c>
      <c r="B10" s="1">
        <v>15.174087957364783</v>
      </c>
      <c r="C10" s="1"/>
      <c r="D10" s="1"/>
    </row>
    <row r="11" spans="1:2" ht="12.75">
      <c r="A11" t="s">
        <v>3</v>
      </c>
      <c r="B11" s="19">
        <f>SUM(F18:F21)</f>
        <v>0.5723913695704429</v>
      </c>
    </row>
    <row r="13" spans="1:5" ht="13.5" thickBot="1">
      <c r="A13" s="6"/>
      <c r="B13" s="6">
        <v>1</v>
      </c>
      <c r="C13" s="6">
        <v>2</v>
      </c>
      <c r="D13" s="6">
        <v>3</v>
      </c>
      <c r="E13" s="6">
        <v>4</v>
      </c>
    </row>
    <row r="14" spans="1:5" ht="12.75">
      <c r="A14" s="3" t="s">
        <v>5</v>
      </c>
      <c r="B14" s="12">
        <f>B9/(B9+B10)</f>
        <v>0.20001185792018777</v>
      </c>
      <c r="C14" s="12">
        <f>B14*($B$10+C13-2)/($B$9+$B$10+C13-1)</f>
        <v>0.151993894094664</v>
      </c>
      <c r="D14" s="12">
        <f>C14*($B$10+D13-2)/($B$9+$B$10+D13-1)</f>
        <v>0.1172441520594303</v>
      </c>
      <c r="E14" s="12">
        <f>D14*($B$10+E13-2)/($B$9+$B$10+E13-1)</f>
        <v>0.09165929360816831</v>
      </c>
    </row>
    <row r="15" spans="1:5" ht="12.75">
      <c r="A15" s="3" t="s">
        <v>6</v>
      </c>
      <c r="B15" s="12">
        <f>1-B14</f>
        <v>0.7999881420798123</v>
      </c>
      <c r="C15" s="12">
        <f>B15-C14</f>
        <v>0.6479942479851483</v>
      </c>
      <c r="D15" s="12">
        <f>C15-D14</f>
        <v>0.530750095925718</v>
      </c>
      <c r="E15" s="12">
        <f>D15-E14</f>
        <v>0.43909080231754966</v>
      </c>
    </row>
    <row r="16" spans="1:5" ht="12.75">
      <c r="A16" s="14"/>
      <c r="B16" s="14"/>
      <c r="C16" s="14"/>
      <c r="D16" s="14"/>
      <c r="E16" s="14"/>
    </row>
    <row r="17" spans="1:5" ht="12.75">
      <c r="A17" s="14"/>
      <c r="B17" s="14"/>
      <c r="C17" s="14"/>
      <c r="D17" s="15" t="s">
        <v>11</v>
      </c>
      <c r="E17" s="15" t="s">
        <v>8</v>
      </c>
    </row>
    <row r="18" spans="2:6" ht="12.75">
      <c r="B18" s="12"/>
      <c r="C18" s="12"/>
      <c r="D18" s="13">
        <f>D2/D15</f>
        <v>9999.056129690742</v>
      </c>
      <c r="E18" s="13">
        <f>D18*E15</f>
        <v>4390.493578404121</v>
      </c>
      <c r="F18" s="20">
        <f>(E18-E2)^2</f>
        <v>0.25646283277278153</v>
      </c>
    </row>
    <row r="19" spans="3:6" ht="12.75">
      <c r="C19" s="12"/>
      <c r="D19" s="13">
        <f>D3/C15</f>
        <v>10000.088766449233</v>
      </c>
      <c r="E19" s="13">
        <f>D19*D15</f>
        <v>5307.548072058625</v>
      </c>
      <c r="F19" s="20">
        <f>(E19-E3)^2</f>
        <v>0.30038298144512937</v>
      </c>
    </row>
    <row r="20" spans="4:6" ht="12.75">
      <c r="D20" s="13">
        <f>D4/B15</f>
        <v>10000.148226199415</v>
      </c>
      <c r="E20" s="13">
        <f>D20*C15</f>
        <v>6480.038529576104</v>
      </c>
      <c r="F20" s="20">
        <f>(E20-E4)^2</f>
        <v>0.0014845282347799775</v>
      </c>
    </row>
    <row r="21" spans="4:6" ht="12.75">
      <c r="D21" s="21">
        <f>D5</f>
        <v>10000</v>
      </c>
      <c r="E21" s="13">
        <f>D21*B15</f>
        <v>7999.881420798123</v>
      </c>
      <c r="F21" s="20">
        <f>(E21-E5)^2</f>
        <v>0.014061027117751985</v>
      </c>
    </row>
    <row r="23" spans="2:5" ht="12.75">
      <c r="B23" s="1"/>
      <c r="C23" s="1"/>
      <c r="D23" s="1"/>
      <c r="E23" s="1"/>
    </row>
    <row r="24" spans="3:5" ht="12.75">
      <c r="C24" s="1"/>
      <c r="D24" s="1"/>
      <c r="E24" s="1"/>
    </row>
    <row r="25" spans="2:5" ht="12.75">
      <c r="B25" s="4"/>
      <c r="D25" s="1"/>
      <c r="E25" s="1"/>
    </row>
    <row r="26" ht="12.75">
      <c r="E2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2009-06-13T15:11:21Z</dcterms:created>
  <dcterms:modified xsi:type="dcterms:W3CDTF">2009-06-13T15:11:26Z</dcterms:modified>
  <cp:category/>
  <cp:version/>
  <cp:contentType/>
  <cp:contentStatus/>
</cp:coreProperties>
</file>